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Y:\Sicherheit und Ordnung\1.12.06 Wahlen und Statistiken\DATENBANKEN\Wahlen\Kommunalwahl 2020\Schulung\Schulung Wahllokale\"/>
    </mc:Choice>
  </mc:AlternateContent>
  <bookViews>
    <workbookView xWindow="0" yWindow="0" windowWidth="25200" windowHeight="11850" tabRatio="952"/>
  </bookViews>
  <sheets>
    <sheet name="Muster Kreistag" sheetId="21" r:id="rId1"/>
  </sheets>
  <definedNames>
    <definedName name="_xlnm.Print_Area" localSheetId="0">'Muster Kreistag'!$B$1:$H$27</definedName>
    <definedName name="Z_28E3729B_76D1_4262_ABFA_336295DFE3C2_.wvu.Cols" localSheetId="0" hidden="1">'Muster Kreistag'!$K:$L</definedName>
    <definedName name="Z_28E3729B_76D1_4262_ABFA_336295DFE3C2_.wvu.PrintArea" localSheetId="0" hidden="1">'Muster Kreistag'!$B$1:$H$27</definedName>
    <definedName name="Z_5DE43841_5980_11D3_BEFA_00A024EFEB44_.wvu.PrintArea" localSheetId="0" hidden="1">'Muster Kreistag'!$B$1:$H$23</definedName>
    <definedName name="Z_82DD7DC1_3378_4AB1_99B4_A76C4E759CCB_.wvu.Cols" localSheetId="0" hidden="1">'Muster Kreistag'!$K:$L</definedName>
    <definedName name="Z_82DD7DC1_3378_4AB1_99B4_A76C4E759CCB_.wvu.PrintArea" localSheetId="0" hidden="1">'Muster Kreistag'!$B$1:$H$27</definedName>
    <definedName name="Z_B25A529A_8C6E_432F_B0CD_FACFA8820BF2_.wvu.Cols" localSheetId="0" hidden="1">'Muster Kreistag'!$K:$L</definedName>
    <definedName name="Z_B25A529A_8C6E_432F_B0CD_FACFA8820BF2_.wvu.PrintArea" localSheetId="0" hidden="1">'Muster Kreistag'!$B$1:$H$27</definedName>
    <definedName name="Z_FE810B7C_B669_44B9_A4F2_3A7699241146_.wvu.Cols" localSheetId="0" hidden="1">'Muster Kreistag'!$K:$L</definedName>
    <definedName name="Z_FE810B7C_B669_44B9_A4F2_3A7699241146_.wvu.PrintArea" localSheetId="0" hidden="1">'Muster Kreistag'!$B$1:$H$27</definedName>
  </definedNames>
  <calcPr calcId="162913"/>
  <customWorkbookViews>
    <customWorkbookView name="Schibelka - Persönliche Ansicht" guid="{82DD7DC1-3378-4AB1-99B4-A76C4E759CCB}" mergeInterval="0" personalView="1" maximized="1" windowWidth="1362" windowHeight="553" tabRatio="952" activeSheetId="1"/>
    <customWorkbookView name="Beuth, Hans-Dieter - Persönliche Ansicht" guid="{FE810B7C-B669-44B9-A4F2-3A7699241146}" mergeInterval="0" personalView="1" maximized="1" windowWidth="1436" windowHeight="677" tabRatio="952" activeSheetId="14"/>
    <customWorkbookView name="Adorjan, Lothar - Persönliche Ansicht" guid="{28E3729B-76D1-4262-ABFA-336295DFE3C2}" mergeInterval="0" personalView="1" maximized="1" windowWidth="1020" windowHeight="502" tabRatio="952" activeSheetId="12"/>
    <customWorkbookView name="B B - Persönliche Ansicht" guid="{B25A529A-8C6E-432F-B0CD-FACFA8820BF2}" mergeInterval="0" personalView="1" maximized="1" xWindow="-8" yWindow="-8" windowWidth="1382" windowHeight="744" tabRatio="9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21" l="1"/>
  <c r="L23" i="21" s="1"/>
  <c r="H18" i="21"/>
  <c r="H19" i="21"/>
  <c r="H20" i="21"/>
  <c r="L21" i="21"/>
  <c r="H21" i="21"/>
  <c r="H22" i="21"/>
  <c r="H23" i="21"/>
  <c r="G13" i="21"/>
  <c r="D25" i="21" s="1"/>
  <c r="H16" i="21"/>
  <c r="L16" i="21"/>
  <c r="I24" i="21"/>
  <c r="H7" i="21"/>
  <c r="F13" i="21"/>
  <c r="D24" i="21" s="1"/>
  <c r="H10" i="21"/>
  <c r="H13" i="21" s="1"/>
  <c r="I10" i="21"/>
  <c r="L20" i="21"/>
  <c r="L22" i="21"/>
  <c r="I20" i="21" l="1"/>
  <c r="J23" i="21"/>
  <c r="I23" i="21"/>
  <c r="I21" i="21"/>
  <c r="K23" i="21"/>
  <c r="I19" i="21"/>
  <c r="I17" i="21"/>
  <c r="I22" i="21"/>
  <c r="I16" i="21"/>
  <c r="I18" i="21"/>
  <c r="K13" i="21"/>
  <c r="F24" i="21"/>
  <c r="G25" i="21"/>
  <c r="H12" i="21"/>
  <c r="J13" i="21" s="1"/>
</calcChain>
</file>

<file path=xl/connections.xml><?xml version="1.0" encoding="utf-8"?>
<connections xmlns="http://schemas.openxmlformats.org/spreadsheetml/2006/main">
  <connection id="1" keepAlive="1" name="Abfrage - Tabelle1" description="Verbindung mit der Abfrage 'Tabelle1' in der Arbeitsmappe." type="5" refreshedVersion="4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<sst xmlns="http://schemas.openxmlformats.org/spreadsheetml/2006/main" count="54" uniqueCount="53">
  <si>
    <t>Wahlberechtigte lt. Wählerverzeichnis ohne Sperrvermerk "W"</t>
  </si>
  <si>
    <t>A 1</t>
  </si>
  <si>
    <t>A 2</t>
  </si>
  <si>
    <t>A</t>
  </si>
  <si>
    <t>Wahlbeteiligung</t>
  </si>
  <si>
    <t>Wähler insgesamt</t>
  </si>
  <si>
    <t>B</t>
  </si>
  <si>
    <t>C</t>
  </si>
  <si>
    <t>Differenz</t>
  </si>
  <si>
    <t>D</t>
  </si>
  <si>
    <t>Von den gültigen Stimmen entfallen auf:</t>
  </si>
  <si>
    <t>Nr.</t>
  </si>
  <si>
    <t>Stimmen-zahl</t>
  </si>
  <si>
    <t>Prozent</t>
  </si>
  <si>
    <t>CDU</t>
  </si>
  <si>
    <t>SPD</t>
  </si>
  <si>
    <t>GRÜNE</t>
  </si>
  <si>
    <t>A 3</t>
  </si>
  <si>
    <t>- nach § 9 Abs. 2 KWahlG</t>
  </si>
  <si>
    <t xml:space="preserve"> - mit Sperrvermerk "W"</t>
  </si>
  <si>
    <t xml:space="preserve"> - insgesamt (A 1+ A 2+ A 3 )</t>
  </si>
  <si>
    <t>Familienname und Vorname des Bewerbers/Der Bewerberin</t>
  </si>
  <si>
    <t>Partei/Wählergruppe/Einzelbewerber</t>
  </si>
  <si>
    <t>FDP</t>
  </si>
  <si>
    <r>
      <t xml:space="preserve">Wähler im Stimmbezirk </t>
    </r>
    <r>
      <rPr>
        <b/>
        <sz val="10"/>
        <color indexed="10"/>
        <rFont val="Arial"/>
        <family val="2"/>
      </rPr>
      <t>(einschl. Wähler mit Wahlschein im Wahllokal)</t>
    </r>
  </si>
  <si>
    <r>
      <rPr>
        <sz val="16"/>
        <rFont val="Arial"/>
        <family val="2"/>
      </rPr>
      <t>Briefwahlwähler/-innen</t>
    </r>
    <r>
      <rPr>
        <sz val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(Stimmzettel in Briefwahlurne)</t>
    </r>
  </si>
  <si>
    <t>Zahlen für die Gemeindewahl aus Wählerverzeichnis übernehmen</t>
  </si>
  <si>
    <t>Stimmzettel in Wahllokal-Urne</t>
  </si>
  <si>
    <t>Stimmzettel in Briefwahl-Urne</t>
  </si>
  <si>
    <t>Gültige Stimmen (wird berechnet, bitte prüfen!!)</t>
  </si>
  <si>
    <t>Gesamtergebnis</t>
  </si>
  <si>
    <t>geben Sie ein (3-stellig):</t>
  </si>
  <si>
    <t>Nr. des Stimmbezirks:</t>
  </si>
  <si>
    <t>Ungültige Stimmen</t>
  </si>
  <si>
    <r>
      <t>B 1</t>
    </r>
    <r>
      <rPr>
        <b/>
        <sz val="16"/>
        <rFont val="Arial"/>
        <family val="2"/>
      </rPr>
      <t xml:space="preserve"> </t>
    </r>
  </si>
  <si>
    <r>
      <t>B 2</t>
    </r>
    <r>
      <rPr>
        <b/>
        <sz val="12"/>
        <color indexed="10"/>
        <rFont val="Arial"/>
        <family val="2"/>
      </rPr>
      <t xml:space="preserve"> </t>
    </r>
  </si>
  <si>
    <t>AfD</t>
  </si>
  <si>
    <t>DIE LINKE</t>
  </si>
  <si>
    <t>UWG Oberberg</t>
  </si>
  <si>
    <t>FWO/DU</t>
  </si>
  <si>
    <t>Kreistagswahl: Zählhilfe</t>
  </si>
  <si>
    <t>Kreistagswahl</t>
  </si>
  <si>
    <t>Kandidat01</t>
  </si>
  <si>
    <t>Kandidat02</t>
  </si>
  <si>
    <t>Kandidat03</t>
  </si>
  <si>
    <t>Kandidat04</t>
  </si>
  <si>
    <t>Kandidat05</t>
  </si>
  <si>
    <t>Kandidat06</t>
  </si>
  <si>
    <t>Kandidat07</t>
  </si>
  <si>
    <t>Kandidat08</t>
  </si>
  <si>
    <t>000</t>
  </si>
  <si>
    <t>Differenz Urne im Wahllokal</t>
  </si>
  <si>
    <t>Differenz Briefwahl-Urne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</si>
</sst>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25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6" fillId="0" borderId="0" xfId="0" applyFont="1"/>
    <xf numFmtId="0" fontId="6" fillId="0" borderId="1" xfId="0" applyFont="1" applyBorder="1"/>
    <xf numFmtId="0" fontId="3" fillId="0" borderId="1" xfId="0" applyFont="1" applyBorder="1"/>
    <xf numFmtId="0" fontId="3" fillId="0" borderId="0" xfId="0" applyFont="1"/>
    <xf numFmtId="10" fontId="3" fillId="2" borderId="2" xfId="2" applyNumberFormat="1" applyFont="1" applyFill="1" applyBorder="1"/>
    <xf numFmtId="0" fontId="8" fillId="3" borderId="3" xfId="0" applyFont="1" applyFill="1" applyBorder="1"/>
    <xf numFmtId="0" fontId="9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0" fillId="3" borderId="3" xfId="0" applyFill="1" applyBorder="1"/>
    <xf numFmtId="0" fontId="0" fillId="0" borderId="2" xfId="0" applyBorder="1"/>
    <xf numFmtId="0" fontId="11" fillId="0" borderId="7" xfId="0" applyFont="1" applyBorder="1" applyAlignment="1">
      <alignment horizontal="center"/>
    </xf>
    <xf numFmtId="0" fontId="0" fillId="0" borderId="8" xfId="0" applyBorder="1"/>
    <xf numFmtId="0" fontId="6" fillId="0" borderId="4" xfId="0" applyFont="1" applyBorder="1" applyAlignment="1">
      <alignment horizontal="right"/>
    </xf>
    <xf numFmtId="0" fontId="10" fillId="0" borderId="0" xfId="0" applyFont="1" applyBorder="1"/>
    <xf numFmtId="0" fontId="8" fillId="0" borderId="6" xfId="0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2" fillId="0" borderId="0" xfId="0" applyFont="1"/>
    <xf numFmtId="3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2" xfId="0" applyFont="1" applyFill="1" applyBorder="1" applyAlignment="1">
      <alignment shrinkToFit="1"/>
    </xf>
    <xf numFmtId="0" fontId="5" fillId="2" borderId="2" xfId="0" applyFont="1" applyFill="1" applyBorder="1" applyAlignment="1">
      <alignment shrinkToFit="1"/>
    </xf>
    <xf numFmtId="3" fontId="14" fillId="0" borderId="19" xfId="0" applyNumberFormat="1" applyFont="1" applyBorder="1" applyAlignment="1" applyProtection="1">
      <alignment horizontal="right" vertical="center"/>
    </xf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2" xfId="0" applyNumberFormat="1" applyFont="1" applyBorder="1" applyAlignment="1" applyProtection="1">
      <alignment horizontal="right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3" fontId="5" fillId="0" borderId="26" xfId="0" applyNumberFormat="1" applyFont="1" applyBorder="1" applyAlignment="1" applyProtection="1">
      <alignment horizontal="center" vertical="center" textRotation="180"/>
    </xf>
    <xf numFmtId="3" fontId="10" fillId="0" borderId="27" xfId="0" applyNumberFormat="1" applyFont="1" applyBorder="1" applyAlignment="1" applyProtection="1">
      <alignment horizontal="right" vertical="center"/>
      <protection locked="0"/>
    </xf>
    <xf numFmtId="3" fontId="14" fillId="0" borderId="28" xfId="0" applyNumberFormat="1" applyFont="1" applyBorder="1" applyAlignment="1" applyProtection="1">
      <alignment horizontal="right" vertical="center"/>
    </xf>
    <xf numFmtId="0" fontId="19" fillId="0" borderId="26" xfId="0" applyFont="1" applyBorder="1" applyAlignment="1">
      <alignment horizontal="center" vertical="center" textRotation="90" wrapText="1"/>
    </xf>
    <xf numFmtId="3" fontId="10" fillId="0" borderId="26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10" fillId="0" borderId="30" xfId="0" applyNumberFormat="1" applyFont="1" applyBorder="1" applyAlignment="1" applyProtection="1">
      <alignment horizontal="right" vertical="center"/>
      <protection locked="0"/>
    </xf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31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13" fillId="3" borderId="9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10" fillId="0" borderId="33" xfId="0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22" fillId="0" borderId="35" xfId="0" applyNumberFormat="1" applyFont="1" applyBorder="1" applyAlignment="1" applyProtection="1">
      <alignment horizontal="right" vertical="center"/>
    </xf>
    <xf numFmtId="3" fontId="22" fillId="0" borderId="36" xfId="0" applyNumberFormat="1" applyFont="1" applyBorder="1" applyAlignment="1" applyProtection="1">
      <alignment horizontal="right" vertical="center"/>
    </xf>
    <xf numFmtId="3" fontId="22" fillId="0" borderId="27" xfId="0" applyNumberFormat="1" applyFont="1" applyBorder="1" applyAlignment="1" applyProtection="1">
      <alignment horizontal="right" vertical="center"/>
    </xf>
    <xf numFmtId="0" fontId="6" fillId="0" borderId="51" xfId="0" applyFont="1" applyFill="1" applyBorder="1" applyAlignment="1">
      <alignment horizontal="left"/>
    </xf>
    <xf numFmtId="0" fontId="21" fillId="0" borderId="0" xfId="0" applyFont="1" applyBorder="1"/>
    <xf numFmtId="3" fontId="22" fillId="5" borderId="0" xfId="0" applyNumberFormat="1" applyFont="1" applyFill="1" applyBorder="1"/>
    <xf numFmtId="0" fontId="23" fillId="0" borderId="10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21" fillId="0" borderId="3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42" xfId="0" quotePrefix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6" fillId="0" borderId="43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top" wrapText="1"/>
    </xf>
    <xf numFmtId="49" fontId="24" fillId="0" borderId="48" xfId="0" applyNumberFormat="1" applyFont="1" applyBorder="1" applyAlignment="1" applyProtection="1">
      <alignment horizontal="center" vertical="top"/>
      <protection locked="0"/>
    </xf>
    <xf numFmtId="49" fontId="24" fillId="0" borderId="49" xfId="0" applyNumberFormat="1" applyFont="1" applyBorder="1" applyAlignment="1" applyProtection="1">
      <alignment horizontal="center" vertical="top"/>
      <protection locked="0"/>
    </xf>
    <xf numFmtId="0" fontId="7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7" xfId="0" quotePrefix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51116">
    <tabColor rgb="FF92D050"/>
    <pageSetUpPr autoPageBreaks="0"/>
  </sheetPr>
  <dimension ref="B1:L27"/>
  <sheetViews>
    <sheetView tabSelected="1" showOutlineSymbols="0" zoomScale="90" zoomScaleNormal="90" workbookViewId="0">
      <pane ySplit="3" topLeftCell="A4" activePane="bottomLeft" state="frozen"/>
      <selection activeCell="C11" sqref="C11"/>
      <selection pane="bottomLeft" activeCell="G18" sqref="G18"/>
    </sheetView>
  </sheetViews>
  <sheetFormatPr baseColWidth="10" defaultRowHeight="18" x14ac:dyDescent="0.25"/>
  <cols>
    <col min="2" max="2" width="10" customWidth="1"/>
    <col min="3" max="3" width="46.140625" customWidth="1"/>
    <col min="4" max="4" width="13.140625" customWidth="1"/>
    <col min="5" max="5" width="5.5703125" customWidth="1"/>
    <col min="6" max="6" width="10.42578125" customWidth="1"/>
    <col min="7" max="7" width="10.7109375" style="10" customWidth="1"/>
    <col min="8" max="8" width="13.85546875" customWidth="1"/>
    <col min="9" max="9" width="14.5703125" customWidth="1"/>
    <col min="10" max="10" width="14.85546875" customWidth="1"/>
    <col min="11" max="11" width="11.42578125" customWidth="1"/>
    <col min="12" max="12" width="11.42578125" hidden="1" customWidth="1"/>
    <col min="13" max="13" width="0" hidden="1" customWidth="1"/>
  </cols>
  <sheetData>
    <row r="1" spans="2:12" s="2" customFormat="1" ht="30.75" thickBot="1" x14ac:dyDescent="0.45">
      <c r="B1" s="101" t="s">
        <v>40</v>
      </c>
      <c r="C1" s="102"/>
      <c r="D1" s="102"/>
      <c r="E1" s="102"/>
      <c r="F1" s="102"/>
      <c r="G1" s="102"/>
      <c r="H1" s="103"/>
      <c r="I1"/>
      <c r="J1" s="1"/>
    </row>
    <row r="2" spans="2:12" s="2" customFormat="1" ht="30.75" thickBot="1" x14ac:dyDescent="0.45">
      <c r="B2" s="104" t="s">
        <v>41</v>
      </c>
      <c r="C2" s="105"/>
      <c r="D2" s="105"/>
      <c r="E2" s="105"/>
      <c r="F2" s="105"/>
      <c r="G2" s="105"/>
      <c r="H2" s="106"/>
      <c r="I2"/>
      <c r="J2" s="1"/>
    </row>
    <row r="3" spans="2:12" s="30" customFormat="1" ht="41.25" customHeight="1" thickBot="1" x14ac:dyDescent="0.25">
      <c r="B3" s="94" t="s">
        <v>32</v>
      </c>
      <c r="C3" s="95"/>
      <c r="D3" s="91" t="s">
        <v>31</v>
      </c>
      <c r="E3" s="91"/>
      <c r="F3" s="91"/>
      <c r="G3" s="92" t="s">
        <v>50</v>
      </c>
      <c r="H3" s="93"/>
      <c r="I3" s="29"/>
    </row>
    <row r="4" spans="2:12" s="7" customFormat="1" ht="29.25" customHeight="1" x14ac:dyDescent="0.3">
      <c r="B4" s="107" t="s">
        <v>0</v>
      </c>
      <c r="C4" s="108"/>
      <c r="D4" s="108"/>
      <c r="E4" s="74" t="s">
        <v>1</v>
      </c>
      <c r="F4" s="74"/>
      <c r="G4" s="74"/>
      <c r="H4" s="59">
        <v>0</v>
      </c>
      <c r="I4" s="67" t="s">
        <v>26</v>
      </c>
    </row>
    <row r="5" spans="2:12" s="7" customFormat="1" ht="20.25" customHeight="1" x14ac:dyDescent="0.3">
      <c r="B5" s="109" t="s">
        <v>19</v>
      </c>
      <c r="C5" s="110"/>
      <c r="D5" s="110"/>
      <c r="E5" s="75" t="s">
        <v>2</v>
      </c>
      <c r="F5" s="75"/>
      <c r="G5" s="75"/>
      <c r="H5" s="60">
        <v>0</v>
      </c>
      <c r="I5" s="68"/>
    </row>
    <row r="6" spans="2:12" s="7" customFormat="1" ht="20.25" customHeight="1" x14ac:dyDescent="0.3">
      <c r="B6" s="109" t="s">
        <v>18</v>
      </c>
      <c r="C6" s="110"/>
      <c r="D6" s="110"/>
      <c r="E6" s="75" t="s">
        <v>17</v>
      </c>
      <c r="F6" s="75"/>
      <c r="G6" s="75"/>
      <c r="H6" s="60">
        <v>0</v>
      </c>
      <c r="I6" s="68"/>
    </row>
    <row r="7" spans="2:12" s="7" customFormat="1" ht="21" customHeight="1" thickBot="1" x14ac:dyDescent="0.35">
      <c r="B7" s="76" t="s">
        <v>20</v>
      </c>
      <c r="C7" s="77"/>
      <c r="D7" s="77"/>
      <c r="E7" s="100" t="s">
        <v>3</v>
      </c>
      <c r="F7" s="100"/>
      <c r="G7" s="100"/>
      <c r="H7" s="33">
        <f>SUM(H4:H6)</f>
        <v>0</v>
      </c>
      <c r="I7" s="68"/>
    </row>
    <row r="8" spans="2:12" s="10" customFormat="1" ht="49.5" customHeight="1" x14ac:dyDescent="0.3">
      <c r="B8" s="8"/>
      <c r="C8" s="82" t="s">
        <v>24</v>
      </c>
      <c r="D8" s="83"/>
      <c r="E8" s="69" t="s">
        <v>34</v>
      </c>
      <c r="F8" s="69"/>
      <c r="G8" s="69"/>
      <c r="H8" s="34">
        <v>0</v>
      </c>
      <c r="I8" s="31"/>
      <c r="J8" s="7"/>
      <c r="K8" s="7"/>
      <c r="L8" s="7"/>
    </row>
    <row r="9" spans="2:12" s="10" customFormat="1" ht="59.25" customHeight="1" x14ac:dyDescent="0.25">
      <c r="B9" s="9"/>
      <c r="C9" s="84" t="s">
        <v>25</v>
      </c>
      <c r="D9" s="85"/>
      <c r="E9" s="70" t="s">
        <v>35</v>
      </c>
      <c r="F9" s="70"/>
      <c r="G9" s="70"/>
      <c r="H9" s="35">
        <v>0</v>
      </c>
      <c r="I9" s="32" t="s">
        <v>4</v>
      </c>
    </row>
    <row r="10" spans="2:12" s="10" customFormat="1" ht="21" thickBot="1" x14ac:dyDescent="0.3">
      <c r="B10" s="9"/>
      <c r="C10" s="86" t="s">
        <v>5</v>
      </c>
      <c r="D10" s="87"/>
      <c r="E10" s="71" t="s">
        <v>6</v>
      </c>
      <c r="F10" s="71"/>
      <c r="G10" s="71"/>
      <c r="H10" s="36">
        <f>H8+H9</f>
        <v>0</v>
      </c>
      <c r="I10" s="11" t="str">
        <f>IF(H10=0," ",SUM(H10/H$7))</f>
        <v xml:space="preserve"> </v>
      </c>
    </row>
    <row r="11" spans="2:12" s="10" customFormat="1" ht="114" thickBot="1" x14ac:dyDescent="0.3">
      <c r="B11" s="9"/>
      <c r="C11" s="72"/>
      <c r="D11" s="72"/>
      <c r="E11" s="73"/>
      <c r="F11" s="43" t="s">
        <v>27</v>
      </c>
      <c r="G11" s="43" t="s">
        <v>28</v>
      </c>
      <c r="H11" s="40" t="s">
        <v>30</v>
      </c>
      <c r="I11" s="6"/>
    </row>
    <row r="12" spans="2:12" s="10" customFormat="1" ht="19.5" customHeight="1" thickBot="1" x14ac:dyDescent="0.3">
      <c r="B12" s="9"/>
      <c r="C12" s="88" t="s">
        <v>33</v>
      </c>
      <c r="D12" s="89"/>
      <c r="E12" s="37" t="s">
        <v>7</v>
      </c>
      <c r="F12" s="44">
        <v>0</v>
      </c>
      <c r="G12" s="44">
        <v>0</v>
      </c>
      <c r="H12" s="63">
        <f>SUM(H10-(F12+G12))</f>
        <v>0</v>
      </c>
      <c r="I12" s="6"/>
      <c r="J12" s="12"/>
      <c r="K12" s="24" t="s">
        <v>8</v>
      </c>
    </row>
    <row r="13" spans="2:12" ht="18" customHeight="1" thickBot="1" x14ac:dyDescent="0.3">
      <c r="B13" s="9"/>
      <c r="C13" s="88" t="s">
        <v>29</v>
      </c>
      <c r="D13" s="89"/>
      <c r="E13" s="38" t="s">
        <v>9</v>
      </c>
      <c r="F13" s="62">
        <f>SUM(H8-F12)</f>
        <v>0</v>
      </c>
      <c r="G13" s="62">
        <f>SUM(H9-G12)</f>
        <v>0</v>
      </c>
      <c r="H13" s="42">
        <f>SUM(H10-(F13+G13))</f>
        <v>0</v>
      </c>
      <c r="I13" s="26"/>
      <c r="J13" s="13" t="str">
        <f>IF(H13+H12&lt;&gt;H10,FALSE,"korrekt")</f>
        <v>korrekt</v>
      </c>
      <c r="K13" s="23">
        <f>SUM(H13+H12-H10)</f>
        <v>0</v>
      </c>
      <c r="L13" s="10"/>
    </row>
    <row r="14" spans="2:12" x14ac:dyDescent="0.25">
      <c r="B14" s="9"/>
      <c r="C14" s="90" t="s">
        <v>10</v>
      </c>
      <c r="D14" s="90"/>
      <c r="E14" s="90"/>
      <c r="F14" s="45"/>
      <c r="G14" s="45"/>
      <c r="H14" s="5"/>
      <c r="I14" s="6"/>
      <c r="J14" s="10"/>
      <c r="K14" s="10"/>
      <c r="L14" s="10"/>
    </row>
    <row r="15" spans="2:12" s="7" customFormat="1" ht="25.5" customHeight="1" thickBot="1" x14ac:dyDescent="0.35">
      <c r="B15" s="14" t="s">
        <v>11</v>
      </c>
      <c r="C15" s="22" t="s">
        <v>21</v>
      </c>
      <c r="D15" s="98" t="s">
        <v>22</v>
      </c>
      <c r="E15" s="99"/>
      <c r="F15" s="46"/>
      <c r="G15" s="39"/>
      <c r="H15" s="56" t="s">
        <v>12</v>
      </c>
      <c r="I15" s="50" t="s">
        <v>13</v>
      </c>
      <c r="J15"/>
      <c r="K15"/>
      <c r="L15"/>
    </row>
    <row r="16" spans="2:12" s="7" customFormat="1" ht="21" thickBot="1" x14ac:dyDescent="0.35">
      <c r="B16" s="57">
        <v>1</v>
      </c>
      <c r="C16" s="15" t="s">
        <v>42</v>
      </c>
      <c r="D16" s="79" t="s">
        <v>14</v>
      </c>
      <c r="E16" s="79"/>
      <c r="F16" s="47">
        <v>0</v>
      </c>
      <c r="G16" s="48">
        <v>0</v>
      </c>
      <c r="H16" s="61">
        <f>F16+G16</f>
        <v>0</v>
      </c>
      <c r="I16" s="51" t="str">
        <f>IF(H$13&gt;0,H16/H$13,"-")</f>
        <v>-</v>
      </c>
      <c r="L16" s="7">
        <f>IF(H16&gt;MAX(H20:H23),1,)</f>
        <v>0</v>
      </c>
    </row>
    <row r="17" spans="2:12" s="7" customFormat="1" ht="21" thickBot="1" x14ac:dyDescent="0.35">
      <c r="B17" s="57">
        <v>2</v>
      </c>
      <c r="C17" s="15" t="s">
        <v>43</v>
      </c>
      <c r="D17" s="96" t="s">
        <v>15</v>
      </c>
      <c r="E17" s="97"/>
      <c r="F17" s="47">
        <v>0</v>
      </c>
      <c r="G17" s="48">
        <v>0</v>
      </c>
      <c r="H17" s="61">
        <f t="shared" ref="H17:H23" si="0">F17+G17</f>
        <v>0</v>
      </c>
      <c r="I17" s="51" t="str">
        <f t="shared" ref="I17:I23" si="1">IF(H$13&gt;0,H17/H$13,"-")</f>
        <v>-</v>
      </c>
    </row>
    <row r="18" spans="2:12" s="7" customFormat="1" ht="21" thickBot="1" x14ac:dyDescent="0.35">
      <c r="B18" s="57">
        <v>3</v>
      </c>
      <c r="C18" s="15" t="s">
        <v>44</v>
      </c>
      <c r="D18" s="79" t="s">
        <v>16</v>
      </c>
      <c r="E18" s="79"/>
      <c r="F18" s="47">
        <v>0</v>
      </c>
      <c r="G18" s="48">
        <v>0</v>
      </c>
      <c r="H18" s="61">
        <f t="shared" si="0"/>
        <v>0</v>
      </c>
      <c r="I18" s="51" t="str">
        <f t="shared" si="1"/>
        <v>-</v>
      </c>
    </row>
    <row r="19" spans="2:12" s="7" customFormat="1" ht="20.25" x14ac:dyDescent="0.3">
      <c r="B19" s="57">
        <v>4</v>
      </c>
      <c r="C19" s="15" t="s">
        <v>45</v>
      </c>
      <c r="D19" s="79" t="s">
        <v>23</v>
      </c>
      <c r="E19" s="79"/>
      <c r="F19" s="47">
        <v>0</v>
      </c>
      <c r="G19" s="48">
        <v>0</v>
      </c>
      <c r="H19" s="61">
        <f t="shared" si="0"/>
        <v>0</v>
      </c>
      <c r="I19" s="51" t="str">
        <f t="shared" si="1"/>
        <v>-</v>
      </c>
    </row>
    <row r="20" spans="2:12" s="7" customFormat="1" ht="20.25" x14ac:dyDescent="0.3">
      <c r="B20" s="57">
        <v>5</v>
      </c>
      <c r="C20" s="15" t="s">
        <v>46</v>
      </c>
      <c r="D20" s="79" t="s">
        <v>36</v>
      </c>
      <c r="E20" s="79"/>
      <c r="F20" s="41">
        <v>0</v>
      </c>
      <c r="G20" s="49">
        <v>0</v>
      </c>
      <c r="H20" s="61">
        <f t="shared" si="0"/>
        <v>0</v>
      </c>
      <c r="I20" s="51" t="str">
        <f t="shared" si="1"/>
        <v>-</v>
      </c>
      <c r="L20" s="7">
        <f>IF(H20&gt;MAX(H16,H21:H23),1,)</f>
        <v>0</v>
      </c>
    </row>
    <row r="21" spans="2:12" s="7" customFormat="1" ht="21" thickBot="1" x14ac:dyDescent="0.35">
      <c r="B21" s="57">
        <v>6</v>
      </c>
      <c r="C21" s="15" t="s">
        <v>47</v>
      </c>
      <c r="D21" s="79" t="s">
        <v>37</v>
      </c>
      <c r="E21" s="79"/>
      <c r="F21" s="41">
        <v>0</v>
      </c>
      <c r="G21" s="49">
        <v>0</v>
      </c>
      <c r="H21" s="61">
        <f t="shared" si="0"/>
        <v>0</v>
      </c>
      <c r="I21" s="51" t="str">
        <f t="shared" si="1"/>
        <v>-</v>
      </c>
      <c r="L21" s="7">
        <f>IF(H21&gt;MAX(H16:H20,H22:H23),1,)</f>
        <v>0</v>
      </c>
    </row>
    <row r="22" spans="2:12" ht="20.25" x14ac:dyDescent="0.3">
      <c r="B22" s="57">
        <v>7</v>
      </c>
      <c r="C22" s="15" t="s">
        <v>48</v>
      </c>
      <c r="D22" s="78" t="s">
        <v>38</v>
      </c>
      <c r="E22" s="78"/>
      <c r="F22" s="41">
        <v>0</v>
      </c>
      <c r="G22" s="49">
        <v>0</v>
      </c>
      <c r="H22" s="61">
        <f t="shared" si="0"/>
        <v>0</v>
      </c>
      <c r="I22" s="51" t="str">
        <f t="shared" si="1"/>
        <v>-</v>
      </c>
      <c r="J22" s="16"/>
      <c r="K22" s="24" t="s">
        <v>8</v>
      </c>
      <c r="L22" s="7">
        <f>IF(H22&gt;MAX(H16:H21,G23:G24),1,)</f>
        <v>0</v>
      </c>
    </row>
    <row r="23" spans="2:12" s="52" customFormat="1" ht="20.25" customHeight="1" thickBot="1" x14ac:dyDescent="0.35">
      <c r="B23" s="58">
        <v>8</v>
      </c>
      <c r="C23" s="15" t="s">
        <v>49</v>
      </c>
      <c r="D23" s="79" t="s">
        <v>39</v>
      </c>
      <c r="E23" s="79"/>
      <c r="F23" s="41">
        <v>0</v>
      </c>
      <c r="G23" s="49">
        <v>0</v>
      </c>
      <c r="H23" s="61">
        <f t="shared" si="0"/>
        <v>0</v>
      </c>
      <c r="I23" s="51" t="str">
        <f t="shared" si="1"/>
        <v>-</v>
      </c>
      <c r="J23" s="53" t="str">
        <f>IF(SUM(H16:H23)&lt;&gt;H13,FALSE,"korrekt")</f>
        <v>korrekt</v>
      </c>
      <c r="K23" s="54">
        <f>SUM(H16:H23)-H13</f>
        <v>0</v>
      </c>
      <c r="L23" s="55">
        <f>IF(H23&gt;MAX(H16:H22,G24),1,)</f>
        <v>0</v>
      </c>
    </row>
    <row r="24" spans="2:12" ht="20.25" x14ac:dyDescent="0.3">
      <c r="B24" s="3"/>
      <c r="C24" s="64" t="s">
        <v>51</v>
      </c>
      <c r="D24" s="65" t="str">
        <f>IF(SUM(F16:F23)&lt;&gt;F13,FALSE,"korrekt")</f>
        <v>korrekt</v>
      </c>
      <c r="E24" s="4"/>
      <c r="F24" s="66">
        <f>SUM(F16:F23)-F13</f>
        <v>0</v>
      </c>
      <c r="G24" s="21"/>
      <c r="H24" s="27"/>
      <c r="I24" s="18" t="str">
        <f>IF(K24=1,"x"," ")</f>
        <v xml:space="preserve"> </v>
      </c>
      <c r="J24" s="25"/>
      <c r="K24" s="7"/>
    </row>
    <row r="25" spans="2:12" ht="20.25" x14ac:dyDescent="0.3">
      <c r="B25" s="3"/>
      <c r="C25" s="64" t="s">
        <v>52</v>
      </c>
      <c r="D25" s="65" t="str">
        <f>IF(SUM(G16:G23)&lt;&gt;G13,FALSE,"korrekt")</f>
        <v>korrekt</v>
      </c>
      <c r="E25" s="4"/>
      <c r="F25" s="4"/>
      <c r="G25" s="66">
        <f>SUM(G16:G23)-G13</f>
        <v>0</v>
      </c>
      <c r="H25" s="17"/>
    </row>
    <row r="26" spans="2:12" x14ac:dyDescent="0.25">
      <c r="B26" s="3"/>
      <c r="C26" s="28"/>
      <c r="D26" s="4"/>
      <c r="E26" s="4"/>
      <c r="F26" s="4"/>
      <c r="G26" s="5"/>
      <c r="H26" s="17"/>
    </row>
    <row r="27" spans="2:12" ht="21" thickBot="1" x14ac:dyDescent="0.35">
      <c r="B27" s="19"/>
      <c r="C27" s="20"/>
      <c r="D27" s="80"/>
      <c r="E27" s="80"/>
      <c r="F27" s="80"/>
      <c r="G27" s="80"/>
      <c r="H27" s="81"/>
    </row>
  </sheetData>
  <sheetProtection sheet="1" selectLockedCells="1"/>
  <mergeCells count="34">
    <mergeCell ref="B1:H1"/>
    <mergeCell ref="B2:H2"/>
    <mergeCell ref="B4:D4"/>
    <mergeCell ref="B5:D5"/>
    <mergeCell ref="B6:D6"/>
    <mergeCell ref="D3:F3"/>
    <mergeCell ref="G3:H3"/>
    <mergeCell ref="B3:C3"/>
    <mergeCell ref="D17:E17"/>
    <mergeCell ref="D21:E21"/>
    <mergeCell ref="D18:E18"/>
    <mergeCell ref="D19:E19"/>
    <mergeCell ref="D15:E15"/>
    <mergeCell ref="D16:E16"/>
    <mergeCell ref="E7:G7"/>
    <mergeCell ref="D22:E22"/>
    <mergeCell ref="D23:E23"/>
    <mergeCell ref="D27:H27"/>
    <mergeCell ref="C8:D8"/>
    <mergeCell ref="C9:D9"/>
    <mergeCell ref="C10:D10"/>
    <mergeCell ref="C12:D12"/>
    <mergeCell ref="C14:E14"/>
    <mergeCell ref="C13:D13"/>
    <mergeCell ref="D20:E20"/>
    <mergeCell ref="I4:I7"/>
    <mergeCell ref="E8:G8"/>
    <mergeCell ref="E9:G9"/>
    <mergeCell ref="E10:G10"/>
    <mergeCell ref="C11:E11"/>
    <mergeCell ref="E4:G4"/>
    <mergeCell ref="E6:G6"/>
    <mergeCell ref="B7:D7"/>
    <mergeCell ref="E5:G5"/>
  </mergeCells>
  <phoneticPr fontId="12" type="noConversion"/>
  <pageMargins left="0.39370078740157483" right="0.23622047244094491" top="1.2204724409448819" bottom="0.51181102362204722" header="0.43307086614173229" footer="0.51181102362204722"/>
  <pageSetup paperSize="9" scale="90" orientation="portrait" horizontalDpi="300" verticalDpi="300" r:id="rId1"/>
  <headerFooter alignWithMargins="0">
    <oddHeader>&amp;LHilfsberechnung
&amp;"Arial,Fett"Gemeinderatswahl 
&amp;"Arial,Standard"in den einzelnen Stimmbezirken&amp;CAnsprechpartner:
Gemeinde Lindlar
Herr Engelmann
&amp;RTel.: (02266)96 114
(0160)944 21 286
Stand: 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D A A B Q S w M E F A A C A A g A j Z g p U U E q J s G o A A A A + A A A A B I A H A B D b 2 5 m a W c v U G F j a 2 F n Z S 5 4 b W w g o h g A K K A U A A A A A A A A A A A A A A A A A A A A A A A A A A A A h Y + 7 D o I w G E Z f h X S n L e A F y U 8 Z 1 E 0 S E x P j 2 p Q K j V A M L Z Z 3 c / C R f A V J v G 6 O 3 8 k Z z n e / 3 i A b m t q 7 y M 6 o V q c o w B R 5 U o u 2 U L p M U W + P f o w y B l s u T r y U 3 i h r k w y m S F F l 7 T k h x D m H X Y T b r i Q h p Q E 5 5 J u d q G T D 0 U d W / 2 V f a W O 5 F h I x 2 D 9 j W I j j C E / j x Q T P Z w G Q N 4 Z c 6 a 8 S j s W Y A v m B s O x r 2 3 e S F d J f r Y G 8 J 5 D X C / Y A U E s D B B Q A A g A I A I 2 Y K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m C l R g P q D f q g A A A D f A A A A E w A c A E Z v c m 1 1 b G F z L 1 N l Y 3 R p b 2 4 x L m 0 g o h g A K K A U A A A A A A A A A A A A A A A A A A A A A A A A A A A A d Y 0 9 C o N A E I V 7 Y e 8 w b B o D I l i L l Y R 0 g a C Q Q i x W n R B x n Z X Z F S L i b X K T X C w b J G V e M / B + v r H Y u t 4 Q F P t N U h G I w D 4 U Y w e l a l B r T C A D j U 4 E 4 H W d v 5 Z 3 T s 8 W d Z z P z E j u Z n h o j B n C 4 1 p d 1 I i Z / G 1 l v V W 5 I e d L d b Q j D v K M 7 x d 1 y A 4 Z y m W S H u f 7 G u O S F d m 7 4 T E 3 e h 7 J Z 2 j D / W W 0 r r K Y l H a e G Y H z C S h a t u 0 o g p 7 + g d M P U E s B A i 0 A F A A C A A g A j Z g p U U E q J s G o A A A A + A A A A B I A A A A A A A A A A A A A A A A A A A A A A E N v b m Z p Z y 9 Q Y W N r Y W d l L n h t b F B L A Q I t A B Q A A g A I A I 2 Y K V E P y u m r p A A A A O k A A A A T A A A A A A A A A A A A A A A A A P Q A A A B b Q 2 9 u d G V u d F 9 U e X B l c 1 0 u e G 1 s U E s B A i 0 A F A A C A A g A j Z g p U Y D 6 g 3 6 o A A A A 3 w A A A B M A A A A A A A A A A A A A A A A A 5 Q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Q c A A A A A A A C r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w L T A 5 L T A 5 V D E 3 O j A 0 O j A 2 L j c 0 N D Y 5 O T l a I i A v P j x F b n R y e S B U e X B l P S J G a W x s Q 2 9 s d W 1 u V H l w Z X M i I F Z h b H V l P S J z Q U E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d l w 6 R u Z G V y d G V y I F R 5 c C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y X 2 a I O t M d K j A S Y f V J d r / Q A A A A A A g A A A A A A E G Y A A A A B A A A g A A A A P b W 0 d Y 0 I V 9 a h U j 2 e O h u Z + O K r t e N G X v v q M r J 5 h Z 9 6 S v I A A A A A D o A A A A A C A A A g A A A A 5 g j d F M N 2 M / Q B 8 V W b f a Q x d V R d N 9 6 e 0 4 T 6 I z d c V m q N r l Z Q A A A A y U 3 s y 3 8 J C O F P 6 8 Q U i k J n B U v d J u c f g E 6 r s B x E z v 0 V 5 2 v g o 6 0 o s P R u L K c O r 4 5 F a z V n A Q x S U N 1 / x 7 j V O + 7 L f Y B o e z N h W 7 q l 5 4 6 6 I x t p z c u A E s B A A A A A i v w q b H h g y e i G H / g f n 1 g n o f T 3 P Z W 3 g l 9 d m J 4 6 R 1 h n Y y h y n / A f b F M 8 J M 7 X Q P 4 4 x E 1 A l F 7 r b p K v k N d 0 B O D o t k Q w T w = = < / D a t a M a s h u p > 
</file>

<file path=customXml/itemProps1.xml><?xml version="1.0" encoding="utf-8"?>
<ds:datastoreItem xmlns:ds="http://schemas.openxmlformats.org/officeDocument/2006/customXml" ds:itemID="{882A6F6A-9F08-4960-80E9-EDBA0ED522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 Kreistag</vt:lpstr>
      <vt:lpstr>'Muster Kreistag'!Druckbereich</vt:lpstr>
    </vt:vector>
  </TitlesOfParts>
  <Manager>Herbert Schibelka</Manager>
  <Company>Gemeinde Lindlar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Schibelka</dc:creator>
  <cp:lastModifiedBy>Engelmann, Ulf</cp:lastModifiedBy>
  <cp:lastPrinted>2020-09-11T09:46:26Z</cp:lastPrinted>
  <dcterms:created xsi:type="dcterms:W3CDTF">1999-08-26T16:07:55Z</dcterms:created>
  <dcterms:modified xsi:type="dcterms:W3CDTF">2020-09-12T08:20:31Z</dcterms:modified>
</cp:coreProperties>
</file>